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<sst xmlns="http://schemas.openxmlformats.org/spreadsheetml/2006/main" count="38" uniqueCount="36">
  <si>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Beskrivelse</t>
  </si>
  <si>
    <t>Aftapning og flasker</t>
  </si>
  <si>
    <t>Forventet udbytte efter 10 år</t>
  </si>
  <si>
    <t>Flaskeafgift</t>
  </si>
  <si>
    <t>Bandaroleafgift</t>
  </si>
  <si>
    <t>Administration</t>
  </si>
  <si>
    <t>Alkoholafgift</t>
  </si>
  <si>
    <t>Moms</t>
  </si>
  <si>
    <t>I alt</t>
  </si>
  <si>
    <t>Forventet udbytte efter 10 år:</t>
  </si>
  <si>
    <t>Ønsket alkoholstyrke:</t>
  </si>
  <si>
    <t>Procent andel:</t>
  </si>
  <si>
    <t>Hel Cask</t>
  </si>
  <si>
    <t>Aftapning og flasker pr. 12 stk.(£)</t>
  </si>
  <si>
    <t>£ kurs</t>
  </si>
  <si>
    <t>Alkoholafgift pr. liter 100 %</t>
  </si>
  <si>
    <t>Momsprocent</t>
  </si>
  <si>
    <t>Øvrige oplysninger</t>
  </si>
  <si>
    <t>Udregning</t>
  </si>
  <si>
    <t>Andel</t>
  </si>
  <si>
    <t>Cask</t>
  </si>
  <si>
    <t>200 liter barrel</t>
  </si>
  <si>
    <t>Udbytte - 46 %</t>
  </si>
  <si>
    <t>Udbytte - 58 %</t>
  </si>
  <si>
    <t>250 liter hogshead</t>
  </si>
  <si>
    <t>500 liter butt</t>
  </si>
  <si>
    <t xml:space="preserve">(Udbytte er flasker efter 10 år og det er sat lavt - ca. 2 % mindre end oplyst) </t>
  </si>
  <si>
    <t>(Fordampning er indregnet med 2 % pr. år)</t>
  </si>
  <si>
    <t>Købspris i pund</t>
  </si>
  <si>
    <t>Købspris i kroner:</t>
  </si>
  <si>
    <t>Køb af whisky (Her og nu omkostning)</t>
  </si>
  <si>
    <t xml:space="preserve">Totalpris pr. flaske incl. Moms </t>
  </si>
  <si>
    <t>Fragt pr. flaske</t>
  </si>
  <si>
    <t>Fragt</t>
  </si>
  <si>
    <t>Administration pr. flaske</t>
  </si>
  <si>
    <t>Grunddata for Bruichladdich - Cask 895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</si>
</sst>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3" xfId="15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43" fontId="2" fillId="0" borderId="8" xfId="15" applyFont="1" applyBorder="1" applyAlignment="1">
      <alignment/>
    </xf>
    <xf numFmtId="0" fontId="2" fillId="0" borderId="8" xfId="0" applyFont="1" applyBorder="1" applyAlignment="1">
      <alignment/>
    </xf>
    <xf numFmtId="43" fontId="2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2" xfId="0" applyNumberFormat="1" applyFont="1" applyBorder="1" applyAlignment="1">
      <alignment/>
    </xf>
    <xf numFmtId="43" fontId="3" fillId="0" borderId="4" xfId="0" applyNumberFormat="1" applyFont="1" applyBorder="1" applyAlignment="1">
      <alignment/>
    </xf>
    <xf numFmtId="43" fontId="3" fillId="0" borderId="8" xfId="0" applyNumberFormat="1" applyFont="1" applyBorder="1" applyAlignment="1">
      <alignment/>
    </xf>
    <xf numFmtId="43" fontId="3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2" sqref="A2"/>
    </sheetView>
  </sheetViews>
  <sheetFormatPr defaultColWidth="9.140625" defaultRowHeight="12.75"/>
  <cols>
    <col min="2" max="2" width="27.28125" style="0" customWidth="1"/>
    <col min="3" max="3" width="16.8515625" style="0" customWidth="1"/>
    <col min="5" max="5" width="17.28125" style="0" customWidth="1"/>
  </cols>
  <sheetData>
    <row r="1" spans="1:6" ht="18.75" thickBot="1">
      <c r="A1" s="14" t="s">
        <v>35</v>
      </c>
      <c r="B1" s="4"/>
      <c r="C1" s="4"/>
      <c r="D1" s="2"/>
      <c r="E1" s="2"/>
      <c r="F1" s="2"/>
    </row>
    <row r="2" spans="1:6" ht="12.75">
      <c r="A2" s="8" t="s">
        <v>28</v>
      </c>
      <c r="B2" s="30"/>
      <c r="C2" s="5">
        <v>1100</v>
      </c>
      <c r="D2" s="2"/>
      <c r="E2" s="2"/>
      <c r="F2" s="2"/>
    </row>
    <row r="3" spans="1:6" ht="12.75">
      <c r="A3" s="9" t="s">
        <v>29</v>
      </c>
      <c r="B3" s="6"/>
      <c r="C3" s="16">
        <f>SUM(C2*C7)</f>
        <v>13189</v>
      </c>
      <c r="D3" s="2"/>
      <c r="E3" s="2"/>
      <c r="F3" s="2"/>
    </row>
    <row r="4" spans="1:6" ht="12.75">
      <c r="A4" s="9" t="s">
        <v>9</v>
      </c>
      <c r="B4" s="6"/>
      <c r="C4" s="6">
        <v>300</v>
      </c>
      <c r="D4" s="2"/>
      <c r="E4" s="2"/>
      <c r="F4" s="2"/>
    </row>
    <row r="5" spans="1:6" ht="12.75">
      <c r="A5" s="9" t="s">
        <v>10</v>
      </c>
      <c r="B5" s="6"/>
      <c r="C5" s="6">
        <v>58</v>
      </c>
      <c r="D5" s="2"/>
      <c r="E5" s="2"/>
      <c r="F5" s="2"/>
    </row>
    <row r="6" spans="1:6" ht="12.75">
      <c r="A6" s="9" t="s">
        <v>11</v>
      </c>
      <c r="B6" s="6"/>
      <c r="C6" s="6">
        <v>26</v>
      </c>
      <c r="D6" s="2"/>
      <c r="E6" s="2"/>
      <c r="F6" s="2"/>
    </row>
    <row r="7" spans="1:6" ht="12.75">
      <c r="A7" s="9" t="s">
        <v>14</v>
      </c>
      <c r="B7" s="6"/>
      <c r="C7" s="16">
        <v>11.99</v>
      </c>
      <c r="D7" s="2"/>
      <c r="E7" s="2"/>
      <c r="F7" s="2"/>
    </row>
    <row r="8" spans="1:6" ht="12.75">
      <c r="A8" s="9" t="s">
        <v>13</v>
      </c>
      <c r="B8" s="6"/>
      <c r="C8" s="16">
        <v>20</v>
      </c>
      <c r="D8" s="2"/>
      <c r="E8" s="2"/>
      <c r="F8" s="2"/>
    </row>
    <row r="9" spans="1:6" ht="12.75">
      <c r="A9" s="9" t="s">
        <v>3</v>
      </c>
      <c r="B9" s="6"/>
      <c r="C9" s="16">
        <v>1.6</v>
      </c>
      <c r="D9" s="2"/>
      <c r="E9" s="2"/>
      <c r="F9" s="2"/>
    </row>
    <row r="10" spans="1:6" ht="12.75">
      <c r="A10" s="9" t="s">
        <v>4</v>
      </c>
      <c r="B10" s="6"/>
      <c r="C10" s="16">
        <v>1.5</v>
      </c>
      <c r="D10" s="2"/>
      <c r="E10" s="2"/>
      <c r="F10" s="2"/>
    </row>
    <row r="11" spans="1:6" ht="12.75">
      <c r="A11" s="9" t="s">
        <v>34</v>
      </c>
      <c r="B11" s="6"/>
      <c r="C11" s="16">
        <v>5</v>
      </c>
      <c r="D11" s="2"/>
      <c r="E11" s="2"/>
      <c r="F11" s="2"/>
    </row>
    <row r="12" spans="1:6" ht="12.75">
      <c r="A12" s="9" t="s">
        <v>15</v>
      </c>
      <c r="B12" s="6"/>
      <c r="C12" s="16">
        <v>150</v>
      </c>
      <c r="D12" s="2"/>
      <c r="E12" s="2"/>
      <c r="F12" s="2"/>
    </row>
    <row r="13" spans="1:6" ht="12.75">
      <c r="A13" s="9" t="s">
        <v>32</v>
      </c>
      <c r="B13" s="6"/>
      <c r="C13" s="16">
        <v>10</v>
      </c>
      <c r="D13" s="2"/>
      <c r="E13" s="2"/>
      <c r="F13" s="2"/>
    </row>
    <row r="14" spans="1:6" ht="13.5" thickBot="1">
      <c r="A14" s="10" t="s">
        <v>16</v>
      </c>
      <c r="B14" s="7"/>
      <c r="C14" s="7">
        <v>25</v>
      </c>
      <c r="D14" s="2"/>
      <c r="E14" s="2"/>
      <c r="F14" s="2"/>
    </row>
    <row r="15" spans="1:6" ht="12.75">
      <c r="A15" s="12"/>
      <c r="B15" s="12"/>
      <c r="C15" s="12"/>
      <c r="D15" s="2"/>
      <c r="E15" s="2"/>
      <c r="F15" s="2"/>
    </row>
    <row r="16" spans="1:6" ht="12.75">
      <c r="A16" s="12"/>
      <c r="B16" s="12"/>
      <c r="C16" s="12"/>
      <c r="D16" s="2"/>
      <c r="E16" s="2"/>
      <c r="F16" s="2"/>
    </row>
    <row r="17" spans="1:6" ht="18.75" thickBot="1">
      <c r="A17" s="14" t="s">
        <v>18</v>
      </c>
      <c r="B17" s="4"/>
      <c r="C17" s="4"/>
      <c r="D17" s="4"/>
      <c r="E17" s="4"/>
      <c r="F17" s="2"/>
    </row>
    <row r="18" spans="1:7" ht="15.75" thickBot="1">
      <c r="A18" s="22" t="s">
        <v>0</v>
      </c>
      <c r="B18" s="23"/>
      <c r="C18" s="24" t="s">
        <v>12</v>
      </c>
      <c r="D18" s="23"/>
      <c r="E18" s="25" t="s">
        <v>19</v>
      </c>
      <c r="F18" s="11"/>
      <c r="G18" s="1"/>
    </row>
    <row r="19" spans="1:7" ht="15">
      <c r="A19" s="9" t="s">
        <v>2</v>
      </c>
      <c r="B19" s="6"/>
      <c r="C19" s="18">
        <f>SUM(C4)</f>
        <v>300</v>
      </c>
      <c r="D19" s="6"/>
      <c r="E19" s="17">
        <f>SUM(C19*C6/100)</f>
        <v>78</v>
      </c>
      <c r="F19" s="2"/>
      <c r="G19" s="1"/>
    </row>
    <row r="20" spans="1:6" ht="12.75">
      <c r="A20" s="9" t="s">
        <v>30</v>
      </c>
      <c r="B20" s="6"/>
      <c r="C20" s="19">
        <f>SUM(C3)</f>
        <v>13189</v>
      </c>
      <c r="D20" s="6"/>
      <c r="E20" s="15">
        <f>SUM(C20*C6/100)</f>
        <v>3429.14</v>
      </c>
      <c r="F20" s="2"/>
    </row>
    <row r="21" spans="1:6" ht="12.75">
      <c r="A21" s="9"/>
      <c r="B21" s="6"/>
      <c r="C21" s="20"/>
      <c r="D21" s="6"/>
      <c r="E21" s="6"/>
      <c r="F21" s="2"/>
    </row>
    <row r="22" spans="1:6" ht="12.75">
      <c r="A22" s="9" t="s">
        <v>1</v>
      </c>
      <c r="B22" s="6"/>
      <c r="C22" s="19">
        <f>SUM((C19/12)*(C8*C7))</f>
        <v>5995</v>
      </c>
      <c r="D22" s="6"/>
      <c r="E22" s="16">
        <f>SUM(C22*C6/100)</f>
        <v>1558.7</v>
      </c>
      <c r="F22" s="2"/>
    </row>
    <row r="23" spans="1:6" ht="12.75">
      <c r="A23" s="9" t="s">
        <v>3</v>
      </c>
      <c r="B23" s="6"/>
      <c r="C23" s="21">
        <f>SUM(C19*C9)</f>
        <v>480</v>
      </c>
      <c r="D23" s="6"/>
      <c r="E23" s="15">
        <f>SUM(C23*C6/100)</f>
        <v>124.8</v>
      </c>
      <c r="F23" s="2"/>
    </row>
    <row r="24" spans="1:6" ht="12.75">
      <c r="A24" s="9" t="s">
        <v>4</v>
      </c>
      <c r="B24" s="6"/>
      <c r="C24" s="21">
        <f>SUM(C19*C10)</f>
        <v>450</v>
      </c>
      <c r="D24" s="6"/>
      <c r="E24" s="15">
        <f>SUM(C24*C6/100)</f>
        <v>117</v>
      </c>
      <c r="F24" s="2"/>
    </row>
    <row r="25" spans="1:6" ht="12.75">
      <c r="A25" s="9" t="s">
        <v>5</v>
      </c>
      <c r="B25" s="6"/>
      <c r="C25" s="21">
        <f>SUM(C19*C11)</f>
        <v>1500</v>
      </c>
      <c r="D25" s="6"/>
      <c r="E25" s="15">
        <f>SUM(C25*C6/100)</f>
        <v>390</v>
      </c>
      <c r="F25" s="2"/>
    </row>
    <row r="26" spans="1:6" ht="12.75">
      <c r="A26" s="9" t="s">
        <v>6</v>
      </c>
      <c r="B26" s="6"/>
      <c r="C26" s="21">
        <f>SUM((C12/100*70)*C5/100*C19)</f>
        <v>18270</v>
      </c>
      <c r="D26" s="6"/>
      <c r="E26" s="15">
        <f>SUM(C26*C6/100)</f>
        <v>4750.2</v>
      </c>
      <c r="F26" s="2"/>
    </row>
    <row r="27" spans="1:6" ht="12.75">
      <c r="A27" s="9" t="s">
        <v>33</v>
      </c>
      <c r="B27" s="6"/>
      <c r="C27" s="21">
        <f>SUM(C19*C13)</f>
        <v>3000</v>
      </c>
      <c r="D27" s="6"/>
      <c r="E27" s="15">
        <f>SUM(C27*C6/100)</f>
        <v>780</v>
      </c>
      <c r="F27" s="2"/>
    </row>
    <row r="28" spans="1:7" ht="12.75">
      <c r="A28" s="9"/>
      <c r="B28" s="6"/>
      <c r="C28" s="20"/>
      <c r="D28" s="6"/>
      <c r="E28" s="6"/>
      <c r="F28" s="2"/>
      <c r="G28" s="31"/>
    </row>
    <row r="29" spans="1:6" ht="12.75">
      <c r="A29" s="9"/>
      <c r="B29" s="6"/>
      <c r="C29" s="21">
        <f>SUM(C20:C27)</f>
        <v>42884</v>
      </c>
      <c r="D29" s="6"/>
      <c r="E29" s="15">
        <f>SUM(C29*C6/100)</f>
        <v>11149.84</v>
      </c>
      <c r="F29" s="2"/>
    </row>
    <row r="30" spans="1:6" ht="12.75">
      <c r="A30" s="9"/>
      <c r="B30" s="6"/>
      <c r="C30" s="20"/>
      <c r="D30" s="6"/>
      <c r="E30" s="6"/>
      <c r="F30" s="2"/>
    </row>
    <row r="31" spans="1:6" ht="12.75">
      <c r="A31" s="9" t="s">
        <v>7</v>
      </c>
      <c r="B31" s="6"/>
      <c r="C31" s="21">
        <f>SUM(C29*C14/100)</f>
        <v>10721</v>
      </c>
      <c r="D31" s="6"/>
      <c r="E31" s="15">
        <f>SUM(C31*C6/100)</f>
        <v>2787.46</v>
      </c>
      <c r="F31" s="2"/>
    </row>
    <row r="32" spans="1:6" ht="12.75">
      <c r="A32" s="9" t="s">
        <v>8</v>
      </c>
      <c r="B32" s="6"/>
      <c r="C32" s="28">
        <f>SUM(C29:C31)</f>
        <v>53605</v>
      </c>
      <c r="D32" s="6"/>
      <c r="E32" s="29">
        <f>SUM(E29:E31)</f>
        <v>13937.3</v>
      </c>
      <c r="F32" s="2"/>
    </row>
    <row r="33" spans="1:6" ht="12.75">
      <c r="A33" s="9"/>
      <c r="B33" s="6"/>
      <c r="C33" s="20"/>
      <c r="D33" s="6"/>
      <c r="E33" s="6"/>
      <c r="F33" s="2"/>
    </row>
    <row r="34" spans="1:6" ht="13.5" thickBot="1">
      <c r="A34" s="10" t="s">
        <v>31</v>
      </c>
      <c r="B34" s="7"/>
      <c r="C34" s="26">
        <f>SUM(C32/C19)</f>
        <v>178.68333333333334</v>
      </c>
      <c r="D34" s="7"/>
      <c r="E34" s="27">
        <f>SUM(E32/E19)</f>
        <v>178.68333333333334</v>
      </c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3"/>
      <c r="D36" s="2"/>
      <c r="E36" s="2"/>
      <c r="F36" s="2"/>
    </row>
    <row r="37" spans="1:6" ht="18.75" thickBot="1">
      <c r="A37" s="13" t="s">
        <v>17</v>
      </c>
      <c r="B37" s="2"/>
      <c r="C37" s="2"/>
      <c r="D37" s="2"/>
      <c r="E37" s="2"/>
      <c r="F37" s="2"/>
    </row>
    <row r="38" spans="1:6" ht="12.75">
      <c r="A38" s="32" t="s">
        <v>20</v>
      </c>
      <c r="B38" s="33"/>
      <c r="C38" s="33" t="s">
        <v>22</v>
      </c>
      <c r="D38" s="33"/>
      <c r="E38" s="33" t="s">
        <v>23</v>
      </c>
      <c r="F38" s="2"/>
    </row>
    <row r="39" spans="1:6" ht="12.75">
      <c r="A39" s="9" t="s">
        <v>21</v>
      </c>
      <c r="B39" s="6"/>
      <c r="C39" s="34">
        <v>295</v>
      </c>
      <c r="D39" s="6"/>
      <c r="E39" s="34">
        <v>235</v>
      </c>
      <c r="F39" s="2"/>
    </row>
    <row r="40" spans="1:6" ht="12.75">
      <c r="A40" s="9" t="s">
        <v>24</v>
      </c>
      <c r="B40" s="6"/>
      <c r="C40" s="34">
        <v>380</v>
      </c>
      <c r="D40" s="6"/>
      <c r="E40" s="34">
        <v>300</v>
      </c>
      <c r="F40" s="2"/>
    </row>
    <row r="41" spans="1:6" ht="13.5" thickBot="1">
      <c r="A41" s="10" t="s">
        <v>25</v>
      </c>
      <c r="B41" s="7"/>
      <c r="C41" s="35">
        <v>750</v>
      </c>
      <c r="D41" s="7"/>
      <c r="E41" s="35">
        <v>610</v>
      </c>
      <c r="F41" s="2"/>
    </row>
    <row r="42" spans="1:6" ht="12.75">
      <c r="A42" s="9" t="s">
        <v>26</v>
      </c>
      <c r="B42" s="12"/>
      <c r="C42" s="12"/>
      <c r="D42" s="12"/>
      <c r="E42" s="6"/>
      <c r="F42" s="2"/>
    </row>
    <row r="43" spans="1:6" ht="13.5" thickBot="1">
      <c r="A43" s="10" t="s">
        <v>27</v>
      </c>
      <c r="B43" s="4"/>
      <c r="C43" s="4"/>
      <c r="D43" s="4"/>
      <c r="E43" s="7"/>
      <c r="F43" s="2"/>
    </row>
    <row r="44" spans="1:6" ht="12.75">
      <c r="A44" s="1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Jørn G. Pedersen</dc:creator>
  <cp:keywords/>
  <dc:description/>
  <cp:lastModifiedBy>Jørn G. Pedersen</cp:lastModifiedBy>
  <cp:lastPrinted>2002-12-16T14:57:34Z</cp:lastPrinted>
  <dcterms:created xsi:type="dcterms:W3CDTF">2002-12-12T10:24:47Z</dcterms:created>
  <dcterms:modified xsi:type="dcterms:W3CDTF">2002-12-17T08:35:41Z</dcterms:modified>
  <cp:category/>
  <cp:version/>
  <cp:contentType/>
  <cp:contentStatus/>
</cp:coreProperties>
</file>